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議案書\議案書原稿\"/>
    </mc:Choice>
  </mc:AlternateContent>
  <bookViews>
    <workbookView xWindow="0" yWindow="0" windowWidth="20490" windowHeight="7770" tabRatio="637"/>
  </bookViews>
  <sheets>
    <sheet name="2016年度決算" sheetId="22" r:id="rId1"/>
    <sheet name="2017年度予算案 " sheetId="26" r:id="rId2"/>
  </sheets>
  <definedNames>
    <definedName name="_xlnm.Print_Area" localSheetId="0">'2016年度決算'!$A$2:$H$49</definedName>
  </definedNames>
  <calcPr calcId="152511"/>
</workbook>
</file>

<file path=xl/calcChain.xml><?xml version="1.0" encoding="utf-8"?>
<calcChain xmlns="http://schemas.openxmlformats.org/spreadsheetml/2006/main">
  <c r="D43" i="26" l="1"/>
  <c r="F37" i="26" l="1"/>
  <c r="D37" i="26"/>
  <c r="F10" i="26"/>
  <c r="D10" i="26"/>
  <c r="D39" i="26" l="1"/>
  <c r="D42" i="26" s="1"/>
  <c r="F39" i="26"/>
  <c r="F42" i="26" s="1"/>
  <c r="F43" i="26" s="1"/>
  <c r="D41" i="26" s="1"/>
  <c r="G27" i="22"/>
  <c r="G8" i="22" l="1"/>
  <c r="F39" i="22" l="1"/>
  <c r="E39" i="22"/>
  <c r="G38" i="22"/>
  <c r="G36" i="22"/>
  <c r="G35" i="22"/>
  <c r="G32" i="22"/>
  <c r="G28" i="22"/>
  <c r="G25" i="22"/>
  <c r="G24" i="22"/>
  <c r="G22" i="22"/>
  <c r="G19" i="22"/>
  <c r="G18" i="22"/>
  <c r="G16" i="22"/>
  <c r="G14" i="22"/>
  <c r="F10" i="22"/>
  <c r="E10" i="22"/>
  <c r="G9" i="22"/>
  <c r="G7" i="22"/>
  <c r="G6" i="22"/>
  <c r="G39" i="22" l="1"/>
  <c r="G10" i="22"/>
  <c r="E40" i="22"/>
  <c r="E43" i="22" s="1"/>
  <c r="E44" i="22" s="1"/>
  <c r="F40" i="22"/>
  <c r="F43" i="22" s="1"/>
  <c r="F44" i="22" s="1"/>
</calcChain>
</file>

<file path=xl/sharedStrings.xml><?xml version="1.0" encoding="utf-8"?>
<sst xmlns="http://schemas.openxmlformats.org/spreadsheetml/2006/main" count="129" uniqueCount="123">
  <si>
    <t>収 入 科 目</t>
  </si>
  <si>
    <t>会   費</t>
  </si>
  <si>
    <t>学 習 者 費</t>
  </si>
  <si>
    <t>収入合計</t>
  </si>
  <si>
    <t>差額　②－①</t>
    <rPh sb="0" eb="2">
      <t>サガク</t>
    </rPh>
    <phoneticPr fontId="3"/>
  </si>
  <si>
    <t>備　　　　　考</t>
    <rPh sb="0" eb="1">
      <t>ソナエ</t>
    </rPh>
    <rPh sb="6" eb="7">
      <t>コウ</t>
    </rPh>
    <phoneticPr fontId="3"/>
  </si>
  <si>
    <t>(単位:円)</t>
    <rPh sb="1" eb="3">
      <t>タンイ</t>
    </rPh>
    <rPh sb="4" eb="5">
      <t>エン</t>
    </rPh>
    <phoneticPr fontId="3"/>
  </si>
  <si>
    <t>当年度支出</t>
    <rPh sb="0" eb="3">
      <t>トウネンド</t>
    </rPh>
    <rPh sb="3" eb="5">
      <t>シシュツ</t>
    </rPh>
    <phoneticPr fontId="3"/>
  </si>
  <si>
    <t>備　　　　　　考</t>
    <rPh sb="0" eb="1">
      <t>ソナエ</t>
    </rPh>
    <rPh sb="7" eb="8">
      <t>コウ</t>
    </rPh>
    <phoneticPr fontId="3"/>
  </si>
  <si>
    <t>寺子屋教室使用料</t>
    <rPh sb="0" eb="3">
      <t>テラコヤ</t>
    </rPh>
    <rPh sb="3" eb="5">
      <t>キョウシツ</t>
    </rPh>
    <rPh sb="5" eb="8">
      <t>シヨウリョウ</t>
    </rPh>
    <phoneticPr fontId="3"/>
  </si>
  <si>
    <t>寺子屋活動費</t>
    <rPh sb="0" eb="3">
      <t>テラコヤ</t>
    </rPh>
    <rPh sb="3" eb="5">
      <t>カツドウ</t>
    </rPh>
    <rPh sb="5" eb="6">
      <t>ヒ</t>
    </rPh>
    <phoneticPr fontId="3"/>
  </si>
  <si>
    <t>行事費</t>
    <rPh sb="0" eb="2">
      <t>ギョウジ</t>
    </rPh>
    <rPh sb="2" eb="3">
      <t>ヒ</t>
    </rPh>
    <phoneticPr fontId="3"/>
  </si>
  <si>
    <t>会務費</t>
    <rPh sb="0" eb="2">
      <t>カイム</t>
    </rPh>
    <rPh sb="2" eb="3">
      <t>ヒ</t>
    </rPh>
    <phoneticPr fontId="3"/>
  </si>
  <si>
    <t>支　出　科　目</t>
    <rPh sb="0" eb="1">
      <t>シ</t>
    </rPh>
    <rPh sb="2" eb="3">
      <t>デ</t>
    </rPh>
    <rPh sb="4" eb="5">
      <t>カ</t>
    </rPh>
    <rPh sb="6" eb="7">
      <t>メ</t>
    </rPh>
    <phoneticPr fontId="3"/>
  </si>
  <si>
    <t>総会費</t>
    <rPh sb="0" eb="2">
      <t>ソウカイ</t>
    </rPh>
    <rPh sb="2" eb="3">
      <t>ヒ</t>
    </rPh>
    <phoneticPr fontId="3"/>
  </si>
  <si>
    <t>幹事活動費</t>
    <rPh sb="0" eb="2">
      <t>カンジ</t>
    </rPh>
    <rPh sb="2" eb="4">
      <t>カツドウ</t>
    </rPh>
    <rPh sb="4" eb="5">
      <t>ヒ</t>
    </rPh>
    <phoneticPr fontId="3"/>
  </si>
  <si>
    <t>対外活動費</t>
    <rPh sb="0" eb="2">
      <t>タイガイ</t>
    </rPh>
    <rPh sb="2" eb="4">
      <t>カツドウ</t>
    </rPh>
    <rPh sb="4" eb="5">
      <t>ヒ</t>
    </rPh>
    <phoneticPr fontId="3"/>
  </si>
  <si>
    <t>広報費</t>
    <rPh sb="0" eb="2">
      <t>コウホウ</t>
    </rPh>
    <rPh sb="2" eb="3">
      <t>ヒ</t>
    </rPh>
    <phoneticPr fontId="3"/>
  </si>
  <si>
    <t>研修費</t>
    <rPh sb="0" eb="3">
      <t>ケンシュウヒ</t>
    </rPh>
    <phoneticPr fontId="3"/>
  </si>
  <si>
    <t>図書教材費</t>
    <rPh sb="0" eb="2">
      <t>トショ</t>
    </rPh>
    <rPh sb="2" eb="5">
      <t>キョウザイヒ</t>
    </rPh>
    <phoneticPr fontId="3"/>
  </si>
  <si>
    <t>予備費</t>
    <rPh sb="0" eb="3">
      <t>ヨビヒ</t>
    </rPh>
    <phoneticPr fontId="3"/>
  </si>
  <si>
    <t>支出合計</t>
    <rPh sb="0" eb="2">
      <t>シシュツ</t>
    </rPh>
    <rPh sb="2" eb="4">
      <t>ゴウケイ</t>
    </rPh>
    <phoneticPr fontId="3"/>
  </si>
  <si>
    <t>当年度収支差額</t>
    <rPh sb="0" eb="3">
      <t>トウネンド</t>
    </rPh>
    <rPh sb="3" eb="5">
      <t>シュウシ</t>
    </rPh>
    <rPh sb="5" eb="7">
      <t>サガク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</si>
  <si>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</si>
  <si>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当年度剰余金</t>
    <rPh sb="0" eb="3">
      <t>トウネンド</t>
    </rPh>
    <rPh sb="3" eb="6">
      <t>ジョウヨキン</t>
    </rPh>
    <phoneticPr fontId="3"/>
  </si>
  <si>
    <t>次年度繰越金</t>
    <rPh sb="0" eb="3">
      <t>ジネンド</t>
    </rPh>
    <rPh sb="3" eb="5">
      <t>クリコシ</t>
    </rPh>
    <rPh sb="5" eb="6">
      <t>キン</t>
    </rPh>
    <phoneticPr fontId="3"/>
  </si>
  <si>
    <t>決算書類を監査した結果、正確適正であったことを報告します。</t>
    <rPh sb="0" eb="2">
      <t>ケッサン</t>
    </rPh>
    <rPh sb="2" eb="4">
      <t>ショルイ</t>
    </rPh>
    <rPh sb="5" eb="7">
      <t>カンサ</t>
    </rPh>
    <rPh sb="9" eb="11">
      <t>ケッカ</t>
    </rPh>
    <rPh sb="12" eb="14">
      <t>セイカク</t>
    </rPh>
    <rPh sb="14" eb="16">
      <t>テキセイ</t>
    </rPh>
    <rPh sb="23" eb="25">
      <t>ホウコク</t>
    </rPh>
    <phoneticPr fontId="3"/>
  </si>
  <si>
    <t>差額　②－①</t>
    <rPh sb="0" eb="1">
      <t>サ</t>
    </rPh>
    <rPh sb="1" eb="2">
      <t>ガク</t>
    </rPh>
    <phoneticPr fontId="3"/>
  </si>
  <si>
    <t>収　入　科　目</t>
  </si>
  <si>
    <t>備　　　　　　　考</t>
  </si>
  <si>
    <t>前年度実績</t>
  </si>
  <si>
    <t>そ の 他</t>
  </si>
  <si>
    <t>　支　出　科　目　</t>
  </si>
  <si>
    <t>寺子屋教室使用料</t>
  </si>
  <si>
    <t>図書教材費</t>
  </si>
  <si>
    <t>予 備 費</t>
  </si>
  <si>
    <t>支出合計</t>
  </si>
  <si>
    <t>当年度収支差額</t>
  </si>
  <si>
    <t>前年度繰越金</t>
  </si>
  <si>
    <t>当年度剰余金</t>
  </si>
  <si>
    <t>次年度繰越金</t>
  </si>
  <si>
    <t>　　①　予　算</t>
    <rPh sb="4" eb="5">
      <t>ヨ</t>
    </rPh>
    <rPh sb="6" eb="7">
      <t>サン</t>
    </rPh>
    <phoneticPr fontId="3"/>
  </si>
  <si>
    <t>　　②　実　績</t>
    <rPh sb="4" eb="5">
      <t>ジツ</t>
    </rPh>
    <rPh sb="6" eb="7">
      <t>イサオ</t>
    </rPh>
    <phoneticPr fontId="3"/>
  </si>
  <si>
    <t>①　予　　算</t>
    <rPh sb="2" eb="3">
      <t>ヨ</t>
    </rPh>
    <rPh sb="5" eb="6">
      <t>サン</t>
    </rPh>
    <phoneticPr fontId="3"/>
  </si>
  <si>
    <t>②　実　　績</t>
    <rPh sb="2" eb="3">
      <t>ジツ</t>
    </rPh>
    <rPh sb="5" eb="6">
      <t>イサオ</t>
    </rPh>
    <phoneticPr fontId="3"/>
  </si>
  <si>
    <t xml:space="preserve">  予　算</t>
    <phoneticPr fontId="3"/>
  </si>
  <si>
    <t>研　修　費</t>
    <rPh sb="0" eb="1">
      <t>ケン</t>
    </rPh>
    <rPh sb="2" eb="3">
      <t>オサム</t>
    </rPh>
    <rPh sb="4" eb="5">
      <t>ヒ</t>
    </rPh>
    <phoneticPr fontId="3"/>
  </si>
  <si>
    <t>収入合計</t>
    <phoneticPr fontId="3"/>
  </si>
  <si>
    <t>寺子屋活動費</t>
    <phoneticPr fontId="3"/>
  </si>
  <si>
    <t>行　事　費</t>
    <phoneticPr fontId="3"/>
  </si>
  <si>
    <t>会　務　費</t>
    <phoneticPr fontId="3"/>
  </si>
  <si>
    <t>総　会　費</t>
    <phoneticPr fontId="3"/>
  </si>
  <si>
    <t>幹事活動費</t>
    <phoneticPr fontId="3"/>
  </si>
  <si>
    <t>対外活動費</t>
    <phoneticPr fontId="3"/>
  </si>
  <si>
    <t>広　報　費</t>
    <phoneticPr fontId="3"/>
  </si>
  <si>
    <t>能力試験問題集、子ども支援教材、一般図書</t>
    <rPh sb="16" eb="18">
      <t>イッパン</t>
    </rPh>
    <rPh sb="18" eb="20">
      <t>トショ</t>
    </rPh>
    <phoneticPr fontId="3"/>
  </si>
  <si>
    <t>（単位　円）</t>
    <phoneticPr fontId="3"/>
  </si>
  <si>
    <t>印刷費</t>
    <rPh sb="0" eb="2">
      <t>インサツ</t>
    </rPh>
    <rPh sb="2" eb="3">
      <t>ヒ</t>
    </rPh>
    <phoneticPr fontId="3"/>
  </si>
  <si>
    <t>2,000円×160名</t>
    <phoneticPr fontId="3"/>
  </si>
  <si>
    <t>総会会場費1,700円</t>
    <rPh sb="0" eb="2">
      <t>ソウカイ</t>
    </rPh>
    <rPh sb="2" eb="4">
      <t>カイジョウ</t>
    </rPh>
    <rPh sb="4" eb="5">
      <t>ヒ</t>
    </rPh>
    <rPh sb="10" eb="11">
      <t>エン</t>
    </rPh>
    <phoneticPr fontId="3"/>
  </si>
  <si>
    <t>ﾎｰﾑﾍﾟｰｼﾞ部会費</t>
    <rPh sb="8" eb="10">
      <t>ブカイ</t>
    </rPh>
    <rPh sb="10" eb="11">
      <t>ヒ</t>
    </rPh>
    <phoneticPr fontId="3"/>
  </si>
  <si>
    <t>編集会議費3,000円、広報部会交通費12,000円</t>
    <rPh sb="12" eb="14">
      <t>コウホウ</t>
    </rPh>
    <rPh sb="14" eb="15">
      <t>ブ</t>
    </rPh>
    <rPh sb="15" eb="16">
      <t>カイ</t>
    </rPh>
    <rPh sb="16" eb="19">
      <t>コウツウヒ</t>
    </rPh>
    <rPh sb="25" eb="26">
      <t>エン</t>
    </rPh>
    <phoneticPr fontId="3"/>
  </si>
  <si>
    <t>研修講師謝礼60,000円、講師打ち合わせ会議費5,000円</t>
    <rPh sb="12" eb="13">
      <t>エン</t>
    </rPh>
    <phoneticPr fontId="3"/>
  </si>
  <si>
    <t>ホームページ部費</t>
    <rPh sb="6" eb="8">
      <t>ブヒ</t>
    </rPh>
    <rPh sb="7" eb="8">
      <t>ヒ</t>
    </rPh>
    <phoneticPr fontId="3"/>
  </si>
  <si>
    <t>そ の 他</t>
    <phoneticPr fontId="3"/>
  </si>
  <si>
    <t>当年度収入　　　　　　　　　　　　　　　　　　　　　　　　　　　　　　　　　　　　　　　　　　　　　　　　　　　　　</t>
    <phoneticPr fontId="3"/>
  </si>
  <si>
    <t>寺子屋学習支援に関わる備品、諸経費、行事補助など</t>
    <rPh sb="18" eb="20">
      <t>ギョウジ</t>
    </rPh>
    <rPh sb="20" eb="22">
      <t>ホジョ</t>
    </rPh>
    <phoneticPr fontId="3"/>
  </si>
  <si>
    <t>東京ﾎﾞﾗﾝﾃｨｱ年会費3,000円、ｵﾄﾊﾟ4,000円</t>
    <phoneticPr fontId="3"/>
  </si>
  <si>
    <t>国際協会年会費30,000円、交通費3,000円</t>
    <rPh sb="15" eb="18">
      <t>コウツウヒ</t>
    </rPh>
    <rPh sb="23" eb="24">
      <t>エン</t>
    </rPh>
    <phoneticPr fontId="3"/>
  </si>
  <si>
    <t>ｻｰﾊﾞｰ代15,000円、ﾄﾞﾒｲﾝ利用料2,000円</t>
    <rPh sb="12" eb="13">
      <t>エン</t>
    </rPh>
    <rPh sb="19" eb="21">
      <t>リヨウ</t>
    </rPh>
    <rPh sb="27" eb="28">
      <t>エン</t>
    </rPh>
    <phoneticPr fontId="3"/>
  </si>
  <si>
    <t>事務費・資料代2,000円</t>
    <rPh sb="0" eb="3">
      <t>ジムヒ</t>
    </rPh>
    <rPh sb="4" eb="7">
      <t>シリョウダイ</t>
    </rPh>
    <rPh sb="12" eb="13">
      <t>エン</t>
    </rPh>
    <phoneticPr fontId="3"/>
  </si>
  <si>
    <t>会報郵送料5,000円、封筒代2,000円</t>
    <phoneticPr fontId="3"/>
  </si>
  <si>
    <t>ｲﾝｸ代3,000円、ﾗﾍﾞﾙ・事務用品1,000円</t>
    <phoneticPr fontId="3"/>
  </si>
  <si>
    <t>ﾘｰﾌﾚｯﾄ代5,000円、取材費15,000円</t>
    <rPh sb="6" eb="7">
      <t>ダイ</t>
    </rPh>
    <rPh sb="12" eb="13">
      <t>エン</t>
    </rPh>
    <rPh sb="14" eb="17">
      <t>シュザイヒ</t>
    </rPh>
    <phoneticPr fontId="3"/>
  </si>
  <si>
    <t>新春のつどい会費</t>
    <rPh sb="0" eb="2">
      <t>シンシュン</t>
    </rPh>
    <rPh sb="6" eb="8">
      <t>カイヒ</t>
    </rPh>
    <phoneticPr fontId="3"/>
  </si>
  <si>
    <t>一般図書37,583円　子ども支援教材費1,603円</t>
    <rPh sb="0" eb="2">
      <t>イッパン</t>
    </rPh>
    <rPh sb="2" eb="4">
      <t>トショ</t>
    </rPh>
    <rPh sb="10" eb="11">
      <t>エン</t>
    </rPh>
    <rPh sb="12" eb="13">
      <t>コ</t>
    </rPh>
    <rPh sb="15" eb="17">
      <t>シエン</t>
    </rPh>
    <rPh sb="17" eb="20">
      <t>キョウザイヒ</t>
    </rPh>
    <rPh sb="25" eb="26">
      <t>エン</t>
    </rPh>
    <phoneticPr fontId="3"/>
  </si>
  <si>
    <t>新春のつどい171,528円</t>
    <rPh sb="0" eb="2">
      <t>シンシュン</t>
    </rPh>
    <rPh sb="13" eb="14">
      <t>エン</t>
    </rPh>
    <phoneticPr fontId="3"/>
  </si>
  <si>
    <t>出欠葉書3,000円、議案書郵送料5,000円</t>
    <rPh sb="2" eb="4">
      <t>ハガキ</t>
    </rPh>
    <rPh sb="22" eb="23">
      <t>エン</t>
    </rPh>
    <phoneticPr fontId="3"/>
  </si>
  <si>
    <t>2,000円×200名</t>
    <phoneticPr fontId="3"/>
  </si>
  <si>
    <t>八王子市社会福祉協議会助成金20,000円</t>
    <rPh sb="0" eb="4">
      <t>ハチオウジシ</t>
    </rPh>
    <rPh sb="4" eb="6">
      <t>シャカイ</t>
    </rPh>
    <rPh sb="6" eb="8">
      <t>フクシ</t>
    </rPh>
    <rPh sb="8" eb="11">
      <t>キョウギカイ</t>
    </rPh>
    <rPh sb="11" eb="14">
      <t>ジョセイキン</t>
    </rPh>
    <rPh sb="20" eb="21">
      <t>エン</t>
    </rPh>
    <phoneticPr fontId="3"/>
  </si>
  <si>
    <t>役員推薦葉書4,000円、会場費・会議費2,000円</t>
    <rPh sb="4" eb="6">
      <t>ハガキ</t>
    </rPh>
    <phoneticPr fontId="3"/>
  </si>
  <si>
    <t>事務費6,000円、事務連絡費1,000円</t>
    <phoneticPr fontId="3"/>
  </si>
  <si>
    <t>八王子市社会福祉協議会助成金20,000円、利息117円</t>
    <rPh sb="0" eb="4">
      <t>ハチオウジシ</t>
    </rPh>
    <rPh sb="4" eb="6">
      <t>シャカイ</t>
    </rPh>
    <rPh sb="6" eb="8">
      <t>フクシ</t>
    </rPh>
    <rPh sb="8" eb="11">
      <t>キョウギカイ</t>
    </rPh>
    <rPh sb="11" eb="13">
      <t>ジョセイ</t>
    </rPh>
    <rPh sb="13" eb="14">
      <t>キン</t>
    </rPh>
    <rPh sb="20" eb="21">
      <t>エン</t>
    </rPh>
    <phoneticPr fontId="3"/>
  </si>
  <si>
    <t>郵送料1,496円、事務用品10,046円</t>
    <rPh sb="0" eb="2">
      <t>ユウソウ</t>
    </rPh>
    <rPh sb="2" eb="3">
      <t>リョウ</t>
    </rPh>
    <rPh sb="8" eb="9">
      <t>エン</t>
    </rPh>
    <rPh sb="10" eb="12">
      <t>ジム</t>
    </rPh>
    <rPh sb="12" eb="14">
      <t>ヨウヒン</t>
    </rPh>
    <rPh sb="20" eb="21">
      <t>エン</t>
    </rPh>
    <phoneticPr fontId="3"/>
  </si>
  <si>
    <t>役員推薦葉書4,388円、会場費・会議費1,500円</t>
    <rPh sb="0" eb="2">
      <t>ヤクイン</t>
    </rPh>
    <rPh sb="2" eb="4">
      <t>スイセン</t>
    </rPh>
    <rPh sb="4" eb="6">
      <t>ハガキ</t>
    </rPh>
    <rPh sb="11" eb="12">
      <t>エン</t>
    </rPh>
    <phoneticPr fontId="3"/>
  </si>
  <si>
    <t>事務費・用紙代3,508円</t>
    <phoneticPr fontId="3"/>
  </si>
  <si>
    <t>出欠葉書3,564円、議案書郵送料17,535円</t>
    <rPh sb="0" eb="2">
      <t>シュッケツ</t>
    </rPh>
    <rPh sb="2" eb="4">
      <t>ハガキ</t>
    </rPh>
    <rPh sb="9" eb="10">
      <t>エン</t>
    </rPh>
    <rPh sb="11" eb="14">
      <t>ギアンショ</t>
    </rPh>
    <rPh sb="14" eb="17">
      <t>ユウソウリョウ</t>
    </rPh>
    <rPh sb="23" eb="24">
      <t>エン</t>
    </rPh>
    <phoneticPr fontId="3"/>
  </si>
  <si>
    <t>6,000円×16名</t>
    <rPh sb="5" eb="6">
      <t>エン</t>
    </rPh>
    <rPh sb="9" eb="10">
      <t>メイ</t>
    </rPh>
    <phoneticPr fontId="3"/>
  </si>
  <si>
    <t>東京ﾎﾞﾗﾝﾃｨｱ年会費3,130円、ｵﾄﾊﾟ0円</t>
    <rPh sb="0" eb="2">
      <t>トウキョウ</t>
    </rPh>
    <rPh sb="9" eb="12">
      <t>ネンカイヒ</t>
    </rPh>
    <rPh sb="17" eb="18">
      <t>エン</t>
    </rPh>
    <rPh sb="24" eb="25">
      <t>エン</t>
    </rPh>
    <phoneticPr fontId="3"/>
  </si>
  <si>
    <t>国際協会年会費10,000円、交通費1,610円</t>
    <rPh sb="0" eb="2">
      <t>コクサイ</t>
    </rPh>
    <rPh sb="2" eb="4">
      <t>キョウカイ</t>
    </rPh>
    <rPh sb="4" eb="7">
      <t>ネンカイヒ</t>
    </rPh>
    <rPh sb="13" eb="14">
      <t>エン</t>
    </rPh>
    <phoneticPr fontId="3"/>
  </si>
  <si>
    <t>会報郵送料11,040円、封筒代432円</t>
    <phoneticPr fontId="3"/>
  </si>
  <si>
    <t>ｲﾝｸ代2,703円、ﾗﾍﾞﾙ・事務用品108円</t>
    <phoneticPr fontId="3"/>
  </si>
  <si>
    <t>ﾘｰﾌﾚｯﾄ代4,185円、取材費10,121円</t>
    <phoneticPr fontId="3"/>
  </si>
  <si>
    <t>編集会議費1,040円、広報部会交通費9,740円</t>
    <rPh sb="0" eb="2">
      <t>ヘンシュウ</t>
    </rPh>
    <rPh sb="2" eb="5">
      <t>カイギヒ</t>
    </rPh>
    <rPh sb="10" eb="11">
      <t>エン</t>
    </rPh>
    <rPh sb="12" eb="14">
      <t>コウホウ</t>
    </rPh>
    <rPh sb="14" eb="15">
      <t>ブ</t>
    </rPh>
    <rPh sb="15" eb="16">
      <t>カイ</t>
    </rPh>
    <rPh sb="16" eb="19">
      <t>コウツウヒ</t>
    </rPh>
    <rPh sb="24" eb="25">
      <t>エン</t>
    </rPh>
    <phoneticPr fontId="3"/>
  </si>
  <si>
    <t>研修講師謝礼60,000円、講師交通費0円</t>
    <rPh sb="0" eb="2">
      <t>ケンシュウ</t>
    </rPh>
    <rPh sb="2" eb="4">
      <t>コウシ</t>
    </rPh>
    <rPh sb="4" eb="6">
      <t>シャレイ</t>
    </rPh>
    <rPh sb="12" eb="13">
      <t>エン</t>
    </rPh>
    <rPh sb="14" eb="16">
      <t>コウシ</t>
    </rPh>
    <rPh sb="16" eb="19">
      <t>コウツウヒ</t>
    </rPh>
    <rPh sb="20" eb="21">
      <t>エン</t>
    </rPh>
    <phoneticPr fontId="3"/>
  </si>
  <si>
    <t>講師打ち合わせ会議費0円、会場費11,600円</t>
    <rPh sb="0" eb="2">
      <t>コウシ</t>
    </rPh>
    <rPh sb="2" eb="3">
      <t>ウ</t>
    </rPh>
    <rPh sb="4" eb="5">
      <t>ア</t>
    </rPh>
    <rPh sb="7" eb="10">
      <t>カイギヒ</t>
    </rPh>
    <rPh sb="11" eb="12">
      <t>エン</t>
    </rPh>
    <phoneticPr fontId="3"/>
  </si>
  <si>
    <t>事務用品7,616円、資料代0円、研修部会交通費7,240円</t>
    <rPh sb="0" eb="2">
      <t>ジム</t>
    </rPh>
    <rPh sb="2" eb="4">
      <t>ヨウヒン</t>
    </rPh>
    <phoneticPr fontId="3"/>
  </si>
  <si>
    <t>ｻｰﾊﾞｰ代14,241円、ﾄﾞﾒｲﾝ使用料1,382円</t>
    <phoneticPr fontId="3"/>
  </si>
  <si>
    <t>会議費0円、ﾎｰﾑﾍﾟｰｼﾞ部会交通費0円</t>
    <rPh sb="0" eb="3">
      <t>カイギヒ</t>
    </rPh>
    <rPh sb="4" eb="5">
      <t>エン</t>
    </rPh>
    <rPh sb="14" eb="15">
      <t>ブ</t>
    </rPh>
    <rPh sb="15" eb="16">
      <t>カイ</t>
    </rPh>
    <rPh sb="16" eb="19">
      <t>コウツウヒ</t>
    </rPh>
    <rPh sb="20" eb="21">
      <t>エン</t>
    </rPh>
    <phoneticPr fontId="3"/>
  </si>
  <si>
    <t>印刷機原紙ｺﾋﾟｰ代16,820円、用紙代5,825円</t>
    <phoneticPr fontId="3"/>
  </si>
  <si>
    <t xml:space="preserve">南大沢75,000円、北野16,000円 </t>
    <rPh sb="11" eb="13">
      <t>キタノ</t>
    </rPh>
    <phoneticPr fontId="3"/>
  </si>
  <si>
    <t>台町25,000円、大和田25,000円、東浅川70,000円</t>
    <rPh sb="21" eb="22">
      <t>ヒガシ</t>
    </rPh>
    <rPh sb="22" eb="24">
      <t>アサカワ</t>
    </rPh>
    <rPh sb="30" eb="31">
      <t>エン</t>
    </rPh>
    <phoneticPr fontId="3"/>
  </si>
  <si>
    <t>講師交通費2,000円、会場費１5,000円、資料代5,000円</t>
    <rPh sb="0" eb="2">
      <t>コウシ</t>
    </rPh>
    <rPh sb="2" eb="5">
      <t>コウツウヒ</t>
    </rPh>
    <rPh sb="10" eb="11">
      <t>エン</t>
    </rPh>
    <rPh sb="12" eb="14">
      <t>カイジョウ</t>
    </rPh>
    <rPh sb="21" eb="22">
      <t>エン</t>
    </rPh>
    <rPh sb="23" eb="26">
      <t>シリョウダイ</t>
    </rPh>
    <rPh sb="31" eb="32">
      <t>エン</t>
    </rPh>
    <phoneticPr fontId="3"/>
  </si>
  <si>
    <t>事務用品5,000円、研修部会交通費20,000円</t>
    <rPh sb="9" eb="10">
      <t>エン</t>
    </rPh>
    <rPh sb="11" eb="13">
      <t>ケンシュウ</t>
    </rPh>
    <rPh sb="13" eb="15">
      <t>ブカイ</t>
    </rPh>
    <rPh sb="15" eb="18">
      <t>コウツウヒ</t>
    </rPh>
    <rPh sb="24" eb="25">
      <t>エン</t>
    </rPh>
    <phoneticPr fontId="3"/>
  </si>
  <si>
    <t>6,000円×16名</t>
    <phoneticPr fontId="3"/>
  </si>
  <si>
    <t>(2,000×157名)+(1,000×8名)</t>
    <rPh sb="10" eb="11">
      <t>ナ</t>
    </rPh>
    <rPh sb="21" eb="22">
      <t>ナ</t>
    </rPh>
    <phoneticPr fontId="3"/>
  </si>
  <si>
    <t>(2,000×199名)+(1,000×33名)+(500×3名)</t>
    <rPh sb="10" eb="11">
      <t>ナ</t>
    </rPh>
    <rPh sb="22" eb="23">
      <t>ナ</t>
    </rPh>
    <rPh sb="31" eb="32">
      <t>メイ</t>
    </rPh>
    <phoneticPr fontId="3"/>
  </si>
  <si>
    <t>南大沢68,220円、北野16,000円</t>
    <rPh sb="0" eb="1">
      <t>ミナミ</t>
    </rPh>
    <rPh sb="1" eb="3">
      <t>オオサワ</t>
    </rPh>
    <rPh sb="9" eb="10">
      <t>エン</t>
    </rPh>
    <rPh sb="11" eb="13">
      <t>キタノ</t>
    </rPh>
    <rPh sb="19" eb="20">
      <t>エン</t>
    </rPh>
    <phoneticPr fontId="3"/>
  </si>
  <si>
    <t>台町24,000円、大和田22,800円</t>
    <phoneticPr fontId="3"/>
  </si>
  <si>
    <t>資料ｺﾋﾟｰ代5,615円、その他21,688円</t>
    <rPh sb="1" eb="4">
      <t>コピー</t>
    </rPh>
    <rPh sb="16" eb="17">
      <t>ホカ</t>
    </rPh>
    <rPh sb="23" eb="24">
      <t>エン</t>
    </rPh>
    <phoneticPr fontId="3"/>
  </si>
  <si>
    <t>幹事会交通費43,790円、役員会交通費16,030円</t>
    <rPh sb="0" eb="3">
      <t>カンジカイ</t>
    </rPh>
    <rPh sb="3" eb="6">
      <t>コウツウヒ</t>
    </rPh>
    <rPh sb="12" eb="13">
      <t>エン</t>
    </rPh>
    <rPh sb="14" eb="17">
      <t>ヤクインカイ</t>
    </rPh>
    <rPh sb="17" eb="20">
      <t>コウツウヒ</t>
    </rPh>
    <rPh sb="26" eb="27">
      <t>エン</t>
    </rPh>
    <phoneticPr fontId="3"/>
  </si>
  <si>
    <t>内訳　現金115,839円、郵便局預金1,088,017円</t>
    <rPh sb="0" eb="2">
      <t>ウチワケ</t>
    </rPh>
    <rPh sb="3" eb="5">
      <t>ゲンキン</t>
    </rPh>
    <rPh sb="12" eb="13">
      <t>エン</t>
    </rPh>
    <rPh sb="14" eb="17">
      <t>ユウビンキョク</t>
    </rPh>
    <rPh sb="17" eb="19">
      <t>ヨキン</t>
    </rPh>
    <rPh sb="28" eb="29">
      <t>エン</t>
    </rPh>
    <phoneticPr fontId="3"/>
  </si>
  <si>
    <t>幹事会交通費55,000円、役員会交通費20,000円</t>
    <rPh sb="0" eb="3">
      <t>カンジカイ</t>
    </rPh>
    <rPh sb="3" eb="6">
      <t>コウツウヒ</t>
    </rPh>
    <rPh sb="12" eb="13">
      <t>エン</t>
    </rPh>
    <rPh sb="14" eb="17">
      <t>ヤクインカイ</t>
    </rPh>
    <rPh sb="17" eb="20">
      <t>コウツウヒ</t>
    </rPh>
    <rPh sb="26" eb="27">
      <t>エン</t>
    </rPh>
    <phoneticPr fontId="3"/>
  </si>
  <si>
    <t>総会会場費2,000円</t>
    <phoneticPr fontId="3"/>
  </si>
  <si>
    <t>印刷機原紙ｺﾋﾟｰ代14,000円、用紙代6,000円</t>
    <rPh sb="0" eb="3">
      <t>インサツキ</t>
    </rPh>
    <rPh sb="3" eb="5">
      <t>ゲンシ</t>
    </rPh>
    <rPh sb="9" eb="10">
      <t>ダイ</t>
    </rPh>
    <rPh sb="18" eb="20">
      <t>ヨウシ</t>
    </rPh>
    <rPh sb="20" eb="21">
      <t>ダイ</t>
    </rPh>
    <rPh sb="26" eb="27">
      <t>エン</t>
    </rPh>
    <phoneticPr fontId="3"/>
  </si>
  <si>
    <t>参加者156名</t>
    <rPh sb="0" eb="2">
      <t>サンカ</t>
    </rPh>
    <rPh sb="2" eb="3">
      <t>シャ</t>
    </rPh>
    <rPh sb="6" eb="7">
      <t>メイ</t>
    </rPh>
    <phoneticPr fontId="3"/>
  </si>
  <si>
    <t>　　　　　　　　　　　　　（2016年4月1日～2017年3月31日）</t>
    <phoneticPr fontId="3"/>
  </si>
  <si>
    <r>
      <rPr>
        <b/>
        <sz val="16"/>
        <color theme="1"/>
        <rFont val="ＭＳ 明朝"/>
        <family val="1"/>
        <charset val="128"/>
      </rPr>
      <t>第</t>
    </r>
    <r>
      <rPr>
        <b/>
        <sz val="16"/>
        <color theme="1"/>
        <rFont val="ＭＳ Ｐ明朝"/>
        <family val="1"/>
        <charset val="128"/>
      </rPr>
      <t>4</t>
    </r>
    <r>
      <rPr>
        <b/>
        <sz val="16"/>
        <color theme="1"/>
        <rFont val="ＭＳ 明朝"/>
        <family val="1"/>
        <charset val="128"/>
      </rPr>
      <t>号議案　　</t>
    </r>
    <r>
      <rPr>
        <b/>
        <sz val="16"/>
        <color theme="1"/>
        <rFont val="ＭＳ Ｐ明朝"/>
        <family val="1"/>
        <charset val="128"/>
      </rPr>
      <t>2017年度予算（案）</t>
    </r>
    <r>
      <rPr>
        <sz val="16"/>
        <color theme="1"/>
        <rFont val="ＭＳ Ｐ明朝"/>
        <family val="1"/>
        <charset val="128"/>
      </rPr>
      <t xml:space="preserve">                   </t>
    </r>
    <r>
      <rPr>
        <sz val="11"/>
        <color theme="1"/>
        <rFont val="ＭＳ Ｐ明朝"/>
        <family val="1"/>
        <charset val="128"/>
      </rPr>
      <t>（2017年4月1日～2018年3月31日）　　　　　</t>
    </r>
    <phoneticPr fontId="3"/>
  </si>
  <si>
    <t>スピーチ大会120,000円、25周年記念誌発行50,000円</t>
    <rPh sb="4" eb="6">
      <t>タイカイ</t>
    </rPh>
    <rPh sb="17" eb="19">
      <t>シュウネン</t>
    </rPh>
    <rPh sb="19" eb="22">
      <t>キネンシ</t>
    </rPh>
    <rPh sb="22" eb="24">
      <t>ハッコウ</t>
    </rPh>
    <rPh sb="30" eb="31">
      <t>エン</t>
    </rPh>
    <phoneticPr fontId="3"/>
  </si>
  <si>
    <t>監査役</t>
    <rPh sb="0" eb="2">
      <t>カンサ</t>
    </rPh>
    <rPh sb="2" eb="3">
      <t>ヤク</t>
    </rPh>
    <phoneticPr fontId="3"/>
  </si>
  <si>
    <t xml:space="preserve">                                      -8-</t>
    <phoneticPr fontId="3"/>
  </si>
  <si>
    <r>
      <rPr>
        <b/>
        <sz val="18"/>
        <rFont val="ＭＳ Ｐ明朝"/>
        <family val="1"/>
        <charset val="128"/>
      </rPr>
      <t xml:space="preserve"> 2.    2016年度 決算報告書 </t>
    </r>
    <r>
      <rPr>
        <sz val="18"/>
        <rFont val="ＭＳ Ｐ明朝"/>
        <family val="1"/>
        <charset val="128"/>
      </rPr>
      <t xml:space="preserve">　　　　     </t>
    </r>
    <r>
      <rPr>
        <sz val="14"/>
        <rFont val="ＭＳ Ｐ明朝"/>
        <family val="1"/>
        <charset val="128"/>
      </rPr>
      <t xml:space="preserve"> </t>
    </r>
    <phoneticPr fontId="3"/>
  </si>
  <si>
    <t xml:space="preserve">             -5-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</si>
</sst>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[&lt;=999]000;[&lt;=9999]000\-00;000\-0000"/>
  </numFmts>
  <fonts count="22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Century"/>
      <family val="1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rgb="FF000000"/>
      <name val="ＭＳ Ｐゴシック"/>
      <family val="2"/>
      <charset val="128"/>
      <scheme val="minor"/>
    </font>
    <font>
      <sz val="11"/>
      <color rgb="FF00009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10" fillId="0" borderId="0" xfId="0" applyFo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vertical="center" wrapText="1"/>
    </xf>
    <xf numFmtId="0" fontId="7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2" borderId="0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>
      <alignment vertical="center"/>
    </xf>
    <xf numFmtId="31" fontId="12" fillId="2" borderId="13" xfId="0" applyNumberFormat="1" applyFont="1" applyFill="1" applyBorder="1">
      <alignment vertical="center"/>
    </xf>
    <xf numFmtId="0" fontId="14" fillId="2" borderId="0" xfId="0" applyFont="1" applyFill="1">
      <alignment vertical="center"/>
    </xf>
    <xf numFmtId="0" fontId="13" fillId="2" borderId="0" xfId="0" applyFont="1" applyFill="1" applyAlignment="1">
      <alignment horizontal="justify" vertical="center"/>
    </xf>
    <xf numFmtId="0" fontId="12" fillId="2" borderId="0" xfId="0" applyFont="1" applyFill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0" borderId="6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2" fillId="0" borderId="14" xfId="0" applyFont="1" applyFill="1" applyBorder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2" fillId="0" borderId="2" xfId="0" applyFont="1" applyFill="1" applyBorder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3" fontId="12" fillId="0" borderId="23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3" fontId="16" fillId="0" borderId="19" xfId="0" applyNumberFormat="1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vertical="center"/>
    </xf>
    <xf numFmtId="177" fontId="16" fillId="0" borderId="2" xfId="0" applyNumberFormat="1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177" fontId="2" fillId="0" borderId="0" xfId="0" applyNumberFormat="1" applyFont="1" applyFill="1">
      <alignment vertical="center"/>
    </xf>
    <xf numFmtId="38" fontId="16" fillId="0" borderId="2" xfId="0" applyNumberFormat="1" applyFont="1" applyFill="1" applyBorder="1">
      <alignment vertical="center"/>
    </xf>
    <xf numFmtId="0" fontId="16" fillId="0" borderId="2" xfId="0" applyFont="1" applyFill="1" applyBorder="1">
      <alignment vertical="center"/>
    </xf>
    <xf numFmtId="3" fontId="16" fillId="0" borderId="2" xfId="0" applyNumberFormat="1" applyFont="1" applyFill="1" applyBorder="1">
      <alignment vertical="center"/>
    </xf>
    <xf numFmtId="3" fontId="16" fillId="0" borderId="2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3" fontId="7" fillId="0" borderId="2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3" fontId="7" fillId="0" borderId="14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3" fontId="7" fillId="0" borderId="15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3" fontId="7" fillId="0" borderId="16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left" vertical="center"/>
    </xf>
    <xf numFmtId="38" fontId="7" fillId="0" borderId="6" xfId="0" applyNumberFormat="1" applyFont="1" applyFill="1" applyBorder="1">
      <alignment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4" xfId="0" applyFill="1" applyBorder="1">
      <alignment vertical="center"/>
    </xf>
    <xf numFmtId="0" fontId="7" fillId="0" borderId="10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3" fontId="12" fillId="0" borderId="6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3" fontId="12" fillId="0" borderId="3" xfId="0" applyNumberFormat="1" applyFont="1" applyFill="1" applyBorder="1" applyAlignment="1">
      <alignment vertical="center"/>
    </xf>
    <xf numFmtId="3" fontId="12" fillId="0" borderId="7" xfId="0" applyNumberFormat="1" applyFont="1" applyFill="1" applyBorder="1">
      <alignment vertical="center"/>
    </xf>
    <xf numFmtId="0" fontId="12" fillId="0" borderId="4" xfId="0" applyFont="1" applyFill="1" applyBorder="1" applyAlignment="1">
      <alignment horizontal="left" vertical="center" wrapText="1"/>
    </xf>
    <xf numFmtId="3" fontId="12" fillId="0" borderId="6" xfId="0" applyNumberFormat="1" applyFont="1" applyFill="1" applyBorder="1">
      <alignment vertical="center"/>
    </xf>
    <xf numFmtId="3" fontId="12" fillId="0" borderId="4" xfId="0" applyNumberFormat="1" applyFont="1" applyFill="1" applyBorder="1">
      <alignment vertical="center"/>
    </xf>
    <xf numFmtId="0" fontId="12" fillId="0" borderId="6" xfId="0" applyFont="1" applyFill="1" applyBorder="1" applyAlignment="1">
      <alignment horizontal="left" vertical="center" wrapText="1"/>
    </xf>
    <xf numFmtId="3" fontId="12" fillId="0" borderId="14" xfId="0" applyNumberFormat="1" applyFont="1" applyFill="1" applyBorder="1" applyAlignment="1">
      <alignment horizontal="right" vertical="center"/>
    </xf>
    <xf numFmtId="177" fontId="12" fillId="0" borderId="14" xfId="0" applyNumberFormat="1" applyFont="1" applyFill="1" applyBorder="1">
      <alignment vertical="center"/>
    </xf>
    <xf numFmtId="177" fontId="12" fillId="0" borderId="6" xfId="0" applyNumberFormat="1" applyFont="1" applyFill="1" applyBorder="1">
      <alignment vertical="center"/>
    </xf>
    <xf numFmtId="3" fontId="12" fillId="0" borderId="15" xfId="0" applyNumberFormat="1" applyFont="1" applyFill="1" applyBorder="1" applyAlignment="1">
      <alignment vertical="center"/>
    </xf>
    <xf numFmtId="177" fontId="12" fillId="0" borderId="4" xfId="0" applyNumberFormat="1" applyFont="1" applyFill="1" applyBorder="1">
      <alignment vertical="center"/>
    </xf>
    <xf numFmtId="177" fontId="12" fillId="0" borderId="18" xfId="0" applyNumberFormat="1" applyFont="1" applyFill="1" applyBorder="1">
      <alignment vertical="center"/>
    </xf>
    <xf numFmtId="177" fontId="12" fillId="0" borderId="18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/>
    </xf>
    <xf numFmtId="3" fontId="12" fillId="0" borderId="2" xfId="0" applyNumberFormat="1" applyFont="1" applyFill="1" applyBorder="1">
      <alignment vertical="center"/>
    </xf>
    <xf numFmtId="3" fontId="12" fillId="0" borderId="19" xfId="0" applyNumberFormat="1" applyFont="1" applyFill="1" applyBorder="1">
      <alignment vertical="center"/>
    </xf>
    <xf numFmtId="0" fontId="6" fillId="0" borderId="2" xfId="0" applyFont="1" applyFill="1" applyBorder="1">
      <alignment vertical="center"/>
    </xf>
    <xf numFmtId="177" fontId="6" fillId="0" borderId="6" xfId="0" applyNumberFormat="1" applyFont="1" applyFill="1" applyBorder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vertical="center"/>
    </xf>
    <xf numFmtId="3" fontId="21" fillId="0" borderId="2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3" fontId="12" fillId="0" borderId="18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3" fontId="12" fillId="0" borderId="15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49" fontId="8" fillId="2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1016714</xdr:colOff>
      <xdr:row>45</xdr:row>
      <xdr:rowOff>245826</xdr:rowOff>
    </xdr:from>
    <xdr:to>
      <xdr:col>7</xdr:col>
      <xdr:colOff>541641</xdr:colOff>
      <xdr:row>47</xdr:row>
      <xdr:rowOff>296345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860" y="12424983"/>
          <a:ext cx="3024562" cy="628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showGridLines="0" tabSelected="1" zoomScale="89" zoomScaleNormal="89" workbookViewId="0">
      <selection activeCell="A2" sqref="A2:H49"/>
    </sheetView>
  </sheetViews>
  <sheetFormatPr defaultRowHeight="21.75" customHeight="1" x14ac:dyDescent="0.15"/>
  <cols>
    <col min="1" max="1" width="1.5" customWidth="1"/>
    <col min="2" max="2" width="1" style="10" customWidth="1"/>
    <col min="3" max="3" width="0.875" hidden="1" customWidth="1"/>
    <col min="4" max="4" width="19.125" customWidth="1"/>
    <col min="5" max="7" width="15.375" customWidth="1"/>
    <col min="8" max="8" width="53" customWidth="1"/>
  </cols>
  <sheetData>
    <row r="1" spans="3:9" ht="21.75" customHeight="1" x14ac:dyDescent="0.15">
      <c r="C1" s="10"/>
      <c r="D1" s="10"/>
      <c r="E1" s="10"/>
      <c r="F1" s="10"/>
      <c r="G1" s="10"/>
      <c r="H1" s="10"/>
      <c r="I1" s="10"/>
    </row>
    <row r="2" spans="3:9" ht="21.75" customHeight="1" x14ac:dyDescent="0.15">
      <c r="C2" s="10"/>
      <c r="D2" s="24" t="s">
        <v>121</v>
      </c>
      <c r="E2" s="14"/>
      <c r="F2" s="21"/>
      <c r="G2" s="14"/>
      <c r="H2" s="14"/>
      <c r="I2" s="15"/>
    </row>
    <row r="3" spans="3:9" ht="13.5" customHeight="1" x14ac:dyDescent="0.15">
      <c r="C3" s="10"/>
      <c r="D3" s="14"/>
      <c r="E3" s="14"/>
      <c r="F3" s="14"/>
      <c r="G3" s="14"/>
      <c r="H3" s="14" t="s">
        <v>116</v>
      </c>
      <c r="I3" s="15"/>
    </row>
    <row r="4" spans="3:9" ht="21.75" customHeight="1" thickBot="1" x14ac:dyDescent="0.2">
      <c r="C4" s="10"/>
      <c r="D4" s="25" t="s">
        <v>65</v>
      </c>
      <c r="E4" s="14"/>
      <c r="F4" s="14"/>
      <c r="G4" s="14"/>
      <c r="H4" s="26" t="s">
        <v>6</v>
      </c>
      <c r="I4" s="15"/>
    </row>
    <row r="5" spans="3:9" ht="21.75" customHeight="1" thickBot="1" x14ac:dyDescent="0.2">
      <c r="C5" s="10"/>
      <c r="D5" s="34" t="s">
        <v>0</v>
      </c>
      <c r="E5" s="27" t="s">
        <v>41</v>
      </c>
      <c r="F5" s="28" t="s">
        <v>42</v>
      </c>
      <c r="G5" s="29" t="s">
        <v>4</v>
      </c>
      <c r="H5" s="33" t="s">
        <v>5</v>
      </c>
      <c r="I5" s="15"/>
    </row>
    <row r="6" spans="3:9" ht="21" customHeight="1" x14ac:dyDescent="0.15">
      <c r="C6" s="10"/>
      <c r="D6" s="118" t="s">
        <v>1</v>
      </c>
      <c r="E6" s="119">
        <v>320000</v>
      </c>
      <c r="F6" s="119">
        <v>322000</v>
      </c>
      <c r="G6" s="120">
        <f>F6-E6</f>
        <v>2000</v>
      </c>
      <c r="H6" s="37" t="s">
        <v>105</v>
      </c>
      <c r="I6" s="15"/>
    </row>
    <row r="7" spans="3:9" ht="21" customHeight="1" x14ac:dyDescent="0.15">
      <c r="C7" s="10"/>
      <c r="D7" s="121" t="s">
        <v>2</v>
      </c>
      <c r="E7" s="113">
        <v>380000</v>
      </c>
      <c r="F7" s="122">
        <v>432500</v>
      </c>
      <c r="G7" s="122">
        <f>F7-E7</f>
        <v>52500</v>
      </c>
      <c r="H7" s="37" t="s">
        <v>106</v>
      </c>
      <c r="I7" s="15"/>
    </row>
    <row r="8" spans="3:9" ht="21" customHeight="1" x14ac:dyDescent="0.15">
      <c r="C8" s="10"/>
      <c r="D8" s="121" t="s">
        <v>74</v>
      </c>
      <c r="E8" s="117">
        <v>85000</v>
      </c>
      <c r="F8" s="123">
        <v>78000</v>
      </c>
      <c r="G8" s="123">
        <f>F8-E8</f>
        <v>-7000</v>
      </c>
      <c r="H8" s="38" t="s">
        <v>115</v>
      </c>
      <c r="I8" s="15"/>
    </row>
    <row r="9" spans="3:9" ht="21" customHeight="1" thickBot="1" x14ac:dyDescent="0.2">
      <c r="C9" s="10"/>
      <c r="D9" s="124" t="s">
        <v>64</v>
      </c>
      <c r="E9" s="113">
        <v>20000</v>
      </c>
      <c r="F9" s="125">
        <v>20117</v>
      </c>
      <c r="G9" s="125">
        <f>SUM(F9-E9)</f>
        <v>117</v>
      </c>
      <c r="H9" s="39" t="s">
        <v>82</v>
      </c>
      <c r="I9" s="15"/>
    </row>
    <row r="10" spans="3:9" ht="21" customHeight="1" thickBot="1" x14ac:dyDescent="0.2">
      <c r="C10" s="10"/>
      <c r="D10" s="135" t="s">
        <v>3</v>
      </c>
      <c r="E10" s="136">
        <f>SUM(E6:E9)</f>
        <v>805000</v>
      </c>
      <c r="F10" s="137">
        <f>SUM(F6:F9)</f>
        <v>852617</v>
      </c>
      <c r="G10" s="138">
        <f>F10-E10</f>
        <v>47617</v>
      </c>
      <c r="H10" s="139"/>
      <c r="I10" s="15"/>
    </row>
    <row r="11" spans="3:9" ht="9.75" customHeight="1" x14ac:dyDescent="0.15">
      <c r="C11" s="10"/>
      <c r="D11" s="40"/>
      <c r="E11" s="41"/>
      <c r="F11" s="41"/>
      <c r="G11" s="41"/>
      <c r="H11" s="41"/>
      <c r="I11" s="15"/>
    </row>
    <row r="12" spans="3:9" ht="21.75" customHeight="1" thickBot="1" x14ac:dyDescent="0.2">
      <c r="C12" s="10"/>
      <c r="D12" s="42" t="s">
        <v>7</v>
      </c>
      <c r="E12" s="41"/>
      <c r="F12" s="41"/>
      <c r="G12" s="41"/>
      <c r="H12" s="41"/>
      <c r="I12" s="15"/>
    </row>
    <row r="13" spans="3:9" ht="21.75" customHeight="1" thickBot="1" x14ac:dyDescent="0.2">
      <c r="C13" s="10"/>
      <c r="D13" s="43" t="s">
        <v>13</v>
      </c>
      <c r="E13" s="44" t="s">
        <v>43</v>
      </c>
      <c r="F13" s="45" t="s">
        <v>44</v>
      </c>
      <c r="G13" s="45" t="s">
        <v>27</v>
      </c>
      <c r="H13" s="45" t="s">
        <v>8</v>
      </c>
      <c r="I13" s="15"/>
    </row>
    <row r="14" spans="3:9" ht="21.75" customHeight="1" x14ac:dyDescent="0.15">
      <c r="C14" s="10"/>
      <c r="D14" s="145" t="s">
        <v>9</v>
      </c>
      <c r="E14" s="146">
        <v>146000</v>
      </c>
      <c r="F14" s="147">
        <v>131020</v>
      </c>
      <c r="G14" s="147">
        <f>F14-E14</f>
        <v>-14980</v>
      </c>
      <c r="H14" s="126" t="s">
        <v>107</v>
      </c>
      <c r="I14" s="15"/>
    </row>
    <row r="15" spans="3:9" ht="21.75" customHeight="1" x14ac:dyDescent="0.15">
      <c r="C15" s="10"/>
      <c r="D15" s="145"/>
      <c r="E15" s="146"/>
      <c r="F15" s="147"/>
      <c r="G15" s="147"/>
      <c r="H15" s="126" t="s">
        <v>108</v>
      </c>
      <c r="I15" s="15"/>
    </row>
    <row r="16" spans="3:9" ht="21.75" customHeight="1" x14ac:dyDescent="0.15">
      <c r="C16" s="10"/>
      <c r="D16" s="148" t="s">
        <v>10</v>
      </c>
      <c r="E16" s="149">
        <v>50000</v>
      </c>
      <c r="F16" s="150">
        <v>38845</v>
      </c>
      <c r="G16" s="150">
        <f>F16-E16</f>
        <v>-11155</v>
      </c>
      <c r="H16" s="127" t="s">
        <v>83</v>
      </c>
      <c r="I16" s="15"/>
    </row>
    <row r="17" spans="3:9" ht="21.75" customHeight="1" x14ac:dyDescent="0.15">
      <c r="C17" s="10"/>
      <c r="D17" s="145"/>
      <c r="E17" s="146"/>
      <c r="F17" s="147"/>
      <c r="G17" s="147"/>
      <c r="H17" s="126" t="s">
        <v>109</v>
      </c>
      <c r="I17" s="15"/>
    </row>
    <row r="18" spans="3:9" ht="21.75" customHeight="1" x14ac:dyDescent="0.15">
      <c r="C18" s="10"/>
      <c r="D18" s="116" t="s">
        <v>11</v>
      </c>
      <c r="E18" s="128">
        <v>170000</v>
      </c>
      <c r="F18" s="117">
        <v>171528</v>
      </c>
      <c r="G18" s="117">
        <f>F18-E18</f>
        <v>1528</v>
      </c>
      <c r="H18" s="129" t="s">
        <v>76</v>
      </c>
      <c r="I18" s="15"/>
    </row>
    <row r="19" spans="3:9" ht="21.75" customHeight="1" x14ac:dyDescent="0.15">
      <c r="C19" s="10"/>
      <c r="D19" s="148" t="s">
        <v>12</v>
      </c>
      <c r="E19" s="150">
        <v>79000</v>
      </c>
      <c r="F19" s="150">
        <v>69216</v>
      </c>
      <c r="G19" s="150">
        <f>SUM(F19-E19)</f>
        <v>-9784</v>
      </c>
      <c r="H19" s="127" t="s">
        <v>84</v>
      </c>
      <c r="I19" s="15"/>
    </row>
    <row r="20" spans="3:9" ht="21.75" customHeight="1" x14ac:dyDescent="0.15">
      <c r="C20" s="10"/>
      <c r="D20" s="145"/>
      <c r="E20" s="147"/>
      <c r="F20" s="147"/>
      <c r="G20" s="147"/>
      <c r="H20" s="126" t="s">
        <v>85</v>
      </c>
      <c r="I20" s="15"/>
    </row>
    <row r="21" spans="3:9" ht="21.75" customHeight="1" x14ac:dyDescent="0.15">
      <c r="C21" s="10"/>
      <c r="D21" s="151"/>
      <c r="E21" s="152"/>
      <c r="F21" s="152"/>
      <c r="G21" s="152"/>
      <c r="H21" s="130" t="s">
        <v>110</v>
      </c>
      <c r="I21" s="15"/>
    </row>
    <row r="22" spans="3:9" ht="21.75" customHeight="1" x14ac:dyDescent="0.15">
      <c r="C22" s="10"/>
      <c r="D22" s="148" t="s">
        <v>14</v>
      </c>
      <c r="E22" s="150">
        <v>29000</v>
      </c>
      <c r="F22" s="150">
        <v>22799</v>
      </c>
      <c r="G22" s="150">
        <f>F22-E22</f>
        <v>-6201</v>
      </c>
      <c r="H22" s="127" t="s">
        <v>86</v>
      </c>
      <c r="I22" s="15"/>
    </row>
    <row r="23" spans="3:9" ht="21.75" customHeight="1" x14ac:dyDescent="0.15">
      <c r="C23" s="10"/>
      <c r="D23" s="153"/>
      <c r="E23" s="154"/>
      <c r="F23" s="154"/>
      <c r="G23" s="154"/>
      <c r="H23" s="130" t="s">
        <v>59</v>
      </c>
      <c r="I23" s="15"/>
    </row>
    <row r="24" spans="3:9" ht="21.75" customHeight="1" x14ac:dyDescent="0.15">
      <c r="C24" s="10"/>
      <c r="D24" s="116" t="s">
        <v>15</v>
      </c>
      <c r="E24" s="128">
        <v>96000</v>
      </c>
      <c r="F24" s="117">
        <v>96000</v>
      </c>
      <c r="G24" s="117">
        <f>F24-E24</f>
        <v>0</v>
      </c>
      <c r="H24" s="129" t="s">
        <v>87</v>
      </c>
      <c r="I24" s="15"/>
    </row>
    <row r="25" spans="3:9" ht="21.75" customHeight="1" x14ac:dyDescent="0.15">
      <c r="C25" s="10"/>
      <c r="D25" s="155" t="s">
        <v>16</v>
      </c>
      <c r="E25" s="156">
        <v>20000</v>
      </c>
      <c r="F25" s="157">
        <v>14740</v>
      </c>
      <c r="G25" s="157">
        <f>F25-E25</f>
        <v>-5260</v>
      </c>
      <c r="H25" s="127" t="s">
        <v>88</v>
      </c>
      <c r="I25" s="15"/>
    </row>
    <row r="26" spans="3:9" ht="21.75" customHeight="1" x14ac:dyDescent="0.15">
      <c r="C26" s="10"/>
      <c r="D26" s="155"/>
      <c r="E26" s="156"/>
      <c r="F26" s="157"/>
      <c r="G26" s="157"/>
      <c r="H26" s="130" t="s">
        <v>89</v>
      </c>
      <c r="I26" s="15"/>
    </row>
    <row r="27" spans="3:9" ht="21.75" customHeight="1" x14ac:dyDescent="0.15">
      <c r="C27" s="10"/>
      <c r="D27" s="46" t="s">
        <v>57</v>
      </c>
      <c r="E27" s="117">
        <v>39000</v>
      </c>
      <c r="F27" s="117">
        <v>22645</v>
      </c>
      <c r="G27" s="117">
        <f>F27-E27</f>
        <v>-16355</v>
      </c>
      <c r="H27" s="129" t="s">
        <v>99</v>
      </c>
      <c r="I27" s="15"/>
    </row>
    <row r="28" spans="3:9" ht="21.75" customHeight="1" x14ac:dyDescent="0.15">
      <c r="C28" s="10"/>
      <c r="D28" s="145" t="s">
        <v>17</v>
      </c>
      <c r="E28" s="146">
        <v>61000</v>
      </c>
      <c r="F28" s="147">
        <v>39369</v>
      </c>
      <c r="G28" s="147">
        <f>F28-E28</f>
        <v>-21631</v>
      </c>
      <c r="H28" s="126" t="s">
        <v>90</v>
      </c>
      <c r="I28" s="15"/>
    </row>
    <row r="29" spans="3:9" ht="21.75" customHeight="1" x14ac:dyDescent="0.15">
      <c r="C29" s="10"/>
      <c r="D29" s="145"/>
      <c r="E29" s="146"/>
      <c r="F29" s="147"/>
      <c r="G29" s="147"/>
      <c r="H29" s="126" t="s">
        <v>91</v>
      </c>
      <c r="I29" s="15"/>
    </row>
    <row r="30" spans="3:9" ht="21.75" customHeight="1" x14ac:dyDescent="0.15">
      <c r="C30" s="10"/>
      <c r="D30" s="145"/>
      <c r="E30" s="146"/>
      <c r="F30" s="147"/>
      <c r="G30" s="147"/>
      <c r="H30" s="126" t="s">
        <v>92</v>
      </c>
      <c r="I30" s="15"/>
    </row>
    <row r="31" spans="3:9" ht="21.75" customHeight="1" x14ac:dyDescent="0.15">
      <c r="C31" s="10"/>
      <c r="D31" s="145"/>
      <c r="E31" s="146"/>
      <c r="F31" s="147"/>
      <c r="G31" s="147"/>
      <c r="H31" s="130" t="s">
        <v>93</v>
      </c>
      <c r="I31" s="15"/>
    </row>
    <row r="32" spans="3:9" ht="21.75" customHeight="1" x14ac:dyDescent="0.15">
      <c r="C32" s="10"/>
      <c r="D32" s="148" t="s">
        <v>18</v>
      </c>
      <c r="E32" s="149">
        <v>121000</v>
      </c>
      <c r="F32" s="150">
        <v>86456</v>
      </c>
      <c r="G32" s="150">
        <f>F32-E32</f>
        <v>-34544</v>
      </c>
      <c r="H32" s="127" t="s">
        <v>94</v>
      </c>
      <c r="I32" s="15"/>
    </row>
    <row r="33" spans="2:9" ht="21.75" customHeight="1" x14ac:dyDescent="0.15">
      <c r="C33" s="10"/>
      <c r="D33" s="145"/>
      <c r="E33" s="146"/>
      <c r="F33" s="147"/>
      <c r="G33" s="147"/>
      <c r="H33" s="126" t="s">
        <v>95</v>
      </c>
      <c r="I33" s="15"/>
    </row>
    <row r="34" spans="2:9" ht="21.75" customHeight="1" x14ac:dyDescent="0.15">
      <c r="C34" s="10"/>
      <c r="D34" s="145"/>
      <c r="E34" s="146"/>
      <c r="F34" s="147"/>
      <c r="G34" s="147"/>
      <c r="H34" s="131" t="s">
        <v>96</v>
      </c>
      <c r="I34" s="15"/>
    </row>
    <row r="35" spans="2:9" ht="21.75" customHeight="1" x14ac:dyDescent="0.15">
      <c r="C35" s="10"/>
      <c r="D35" s="114" t="s">
        <v>19</v>
      </c>
      <c r="E35" s="115">
        <v>50000</v>
      </c>
      <c r="F35" s="115">
        <v>39186</v>
      </c>
      <c r="G35" s="47">
        <f>F35-E35</f>
        <v>-10814</v>
      </c>
      <c r="H35" s="129" t="s">
        <v>75</v>
      </c>
      <c r="I35" s="15"/>
    </row>
    <row r="36" spans="2:9" ht="21.75" customHeight="1" x14ac:dyDescent="0.15">
      <c r="C36" s="10"/>
      <c r="D36" s="148" t="s">
        <v>60</v>
      </c>
      <c r="E36" s="150">
        <v>25000</v>
      </c>
      <c r="F36" s="150">
        <v>15623</v>
      </c>
      <c r="G36" s="150">
        <f>F36-E36</f>
        <v>-9377</v>
      </c>
      <c r="H36" s="127" t="s">
        <v>97</v>
      </c>
      <c r="I36" s="15"/>
    </row>
    <row r="37" spans="2:9" ht="21.75" customHeight="1" x14ac:dyDescent="0.15">
      <c r="C37" s="10"/>
      <c r="D37" s="153"/>
      <c r="E37" s="154"/>
      <c r="F37" s="154"/>
      <c r="G37" s="154"/>
      <c r="H37" s="130" t="s">
        <v>98</v>
      </c>
      <c r="I37" s="15"/>
    </row>
    <row r="38" spans="2:9" ht="21.75" customHeight="1" thickBot="1" x14ac:dyDescent="0.2">
      <c r="C38" s="10"/>
      <c r="D38" s="132" t="s">
        <v>20</v>
      </c>
      <c r="E38" s="133">
        <v>50000</v>
      </c>
      <c r="F38" s="134">
        <v>0</v>
      </c>
      <c r="G38" s="134">
        <f>F38-E38</f>
        <v>-50000</v>
      </c>
      <c r="H38" s="140"/>
      <c r="I38" s="15"/>
    </row>
    <row r="39" spans="2:9" ht="21.75" customHeight="1" thickBot="1" x14ac:dyDescent="0.2">
      <c r="C39" s="10"/>
      <c r="D39" s="48" t="s">
        <v>21</v>
      </c>
      <c r="E39" s="49">
        <f>SUM(E14:E38)</f>
        <v>936000</v>
      </c>
      <c r="F39" s="50">
        <f>SUM(F14:F38)</f>
        <v>747427</v>
      </c>
      <c r="G39" s="50">
        <f>SUM(G14:G38)</f>
        <v>-188573</v>
      </c>
      <c r="H39" s="51"/>
      <c r="I39" s="15"/>
    </row>
    <row r="40" spans="2:9" ht="21.75" customHeight="1" thickBot="1" x14ac:dyDescent="0.2">
      <c r="C40" s="10"/>
      <c r="D40" s="48" t="s">
        <v>22</v>
      </c>
      <c r="E40" s="49">
        <f>SUM(E10)-E39</f>
        <v>-131000</v>
      </c>
      <c r="F40" s="50">
        <f>SUM(F10-F39)</f>
        <v>105190</v>
      </c>
      <c r="G40" s="50"/>
      <c r="H40" s="51"/>
      <c r="I40" s="15"/>
    </row>
    <row r="41" spans="2:9" ht="12.75" customHeight="1" thickBot="1" x14ac:dyDescent="0.2">
      <c r="C41" s="10"/>
      <c r="D41" s="52"/>
      <c r="E41" s="53"/>
      <c r="F41" s="53"/>
      <c r="G41" s="53"/>
      <c r="H41" s="54"/>
      <c r="I41" s="15"/>
    </row>
    <row r="42" spans="2:9" ht="21.75" customHeight="1" thickBot="1" x14ac:dyDescent="0.2">
      <c r="C42" s="10"/>
      <c r="D42" s="43" t="s">
        <v>23</v>
      </c>
      <c r="E42" s="55">
        <v>1098666</v>
      </c>
      <c r="F42" s="55">
        <v>1098666</v>
      </c>
      <c r="G42" s="56"/>
      <c r="H42" s="51"/>
      <c r="I42" s="15"/>
    </row>
    <row r="43" spans="2:9" ht="21.75" customHeight="1" thickBot="1" x14ac:dyDescent="0.2">
      <c r="C43" s="10"/>
      <c r="D43" s="43" t="s">
        <v>24</v>
      </c>
      <c r="E43" s="49">
        <f>E40</f>
        <v>-131000</v>
      </c>
      <c r="F43" s="50">
        <f>F40</f>
        <v>105190</v>
      </c>
      <c r="G43" s="57"/>
      <c r="H43" s="51"/>
      <c r="I43" s="15"/>
    </row>
    <row r="44" spans="2:9" ht="21.75" customHeight="1" thickBot="1" x14ac:dyDescent="0.2">
      <c r="C44" s="10"/>
      <c r="D44" s="43" t="s">
        <v>25</v>
      </c>
      <c r="E44" s="58">
        <f>SUM(E42:E43)</f>
        <v>967666</v>
      </c>
      <c r="F44" s="57">
        <f>F42+F43</f>
        <v>1203856</v>
      </c>
      <c r="G44" s="57"/>
      <c r="H44" s="51" t="s">
        <v>111</v>
      </c>
      <c r="I44" s="15"/>
    </row>
    <row r="45" spans="2:9" s="32" customFormat="1" ht="28.5" customHeight="1" thickBot="1" x14ac:dyDescent="0.2">
      <c r="B45" s="30"/>
      <c r="C45" s="30"/>
      <c r="D45" s="158"/>
      <c r="E45" s="158"/>
      <c r="F45" s="158"/>
      <c r="G45" s="158"/>
      <c r="H45" s="158"/>
      <c r="I45" s="31"/>
    </row>
    <row r="46" spans="2:9" ht="23.1" customHeight="1" x14ac:dyDescent="0.15">
      <c r="C46" s="10"/>
      <c r="D46" s="17"/>
      <c r="E46" s="22" t="s">
        <v>26</v>
      </c>
      <c r="F46" s="16"/>
      <c r="G46" s="16"/>
      <c r="H46" s="18"/>
      <c r="I46" s="15"/>
    </row>
    <row r="47" spans="2:9" ht="23.1" customHeight="1" x14ac:dyDescent="0.15">
      <c r="C47" s="10"/>
      <c r="D47" s="17"/>
      <c r="E47" s="22" t="s">
        <v>119</v>
      </c>
      <c r="F47" s="16"/>
      <c r="G47" s="16"/>
      <c r="H47" s="18"/>
      <c r="I47" s="15"/>
    </row>
    <row r="48" spans="2:9" ht="29.25" customHeight="1" thickBot="1" x14ac:dyDescent="0.2">
      <c r="C48" s="10"/>
      <c r="D48" s="19"/>
      <c r="E48" s="20"/>
      <c r="F48" s="20"/>
      <c r="G48" s="20"/>
      <c r="H48" s="23">
        <v>42825</v>
      </c>
      <c r="I48" s="15"/>
    </row>
    <row r="49" spans="3:9" ht="21.75" customHeight="1" x14ac:dyDescent="0.15">
      <c r="C49" s="10"/>
      <c r="D49" s="15"/>
      <c r="E49" s="15"/>
      <c r="F49" s="15"/>
      <c r="G49" s="163" t="s">
        <v>122</v>
      </c>
      <c r="H49" s="15"/>
      <c r="I49" s="15"/>
    </row>
    <row r="50" spans="3:9" ht="21.75" customHeight="1" x14ac:dyDescent="0.15">
      <c r="D50" s="4"/>
      <c r="E50" s="4"/>
      <c r="F50" s="4"/>
      <c r="G50" s="4"/>
      <c r="H50" s="4"/>
      <c r="I50" s="4"/>
    </row>
  </sheetData>
  <mergeCells count="33">
    <mergeCell ref="D45:H45"/>
    <mergeCell ref="D32:D34"/>
    <mergeCell ref="E32:E34"/>
    <mergeCell ref="F32:F34"/>
    <mergeCell ref="G32:G34"/>
    <mergeCell ref="D36:D37"/>
    <mergeCell ref="E36:E37"/>
    <mergeCell ref="F36:F37"/>
    <mergeCell ref="G36:G37"/>
    <mergeCell ref="D25:D26"/>
    <mergeCell ref="E25:E26"/>
    <mergeCell ref="F25:F26"/>
    <mergeCell ref="G25:G26"/>
    <mergeCell ref="D28:D31"/>
    <mergeCell ref="E28:E31"/>
    <mergeCell ref="F28:F31"/>
    <mergeCell ref="G28:G31"/>
    <mergeCell ref="D19:D21"/>
    <mergeCell ref="E19:E21"/>
    <mergeCell ref="F19:F21"/>
    <mergeCell ref="G19:G21"/>
    <mergeCell ref="D22:D23"/>
    <mergeCell ref="E22:E23"/>
    <mergeCell ref="F22:F23"/>
    <mergeCell ref="G22:G23"/>
    <mergeCell ref="D14:D15"/>
    <mergeCell ref="E14:E15"/>
    <mergeCell ref="F14:F15"/>
    <mergeCell ref="G14:G15"/>
    <mergeCell ref="D16:D17"/>
    <mergeCell ref="E16:E17"/>
    <mergeCell ref="F16:F17"/>
    <mergeCell ref="G16:G17"/>
  </mergeCells>
  <phoneticPr fontId="3"/>
  <pageMargins left="0.14000000000000001" right="0.11811023622047245" top="0" bottom="0.16" header="0.19685039370078741" footer="0.12"/>
  <pageSetup paperSize="9" scale="85" orientation="portrait" horizontalDpi="4294967293" r:id="rId1"/>
  <ignoredErrors>
    <ignoredError sqref="G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opLeftCell="A40" zoomScaleNormal="100" workbookViewId="0">
      <selection activeCell="E54" sqref="E54"/>
    </sheetView>
  </sheetViews>
  <sheetFormatPr defaultRowHeight="18" customHeight="1" x14ac:dyDescent="0.15"/>
  <cols>
    <col min="1" max="1" width="3" customWidth="1"/>
    <col min="2" max="2" width="0.625" hidden="1" customWidth="1"/>
    <col min="3" max="3" width="17.375" customWidth="1"/>
    <col min="4" max="4" width="13.125" customWidth="1"/>
    <col min="5" max="5" width="52" customWidth="1"/>
    <col min="6" max="6" width="11.625" customWidth="1"/>
    <col min="7" max="7" width="2.875" customWidth="1"/>
  </cols>
  <sheetData>
    <row r="1" spans="1:7" ht="12" customHeight="1" x14ac:dyDescent="0.15">
      <c r="F1" s="35"/>
    </row>
    <row r="2" spans="1:7" ht="6.75" customHeight="1" x14ac:dyDescent="0.15">
      <c r="A2" s="10"/>
      <c r="B2" s="10"/>
      <c r="C2" s="10"/>
      <c r="D2" s="10"/>
      <c r="E2" s="10"/>
      <c r="F2" s="10"/>
      <c r="G2" s="10"/>
    </row>
    <row r="3" spans="1:7" ht="18" customHeight="1" x14ac:dyDescent="0.15">
      <c r="A3" s="10"/>
      <c r="B3" s="10"/>
      <c r="C3" s="159" t="s">
        <v>117</v>
      </c>
      <c r="D3" s="159"/>
      <c r="E3" s="159"/>
      <c r="F3" s="159"/>
      <c r="G3" s="10"/>
    </row>
    <row r="4" spans="1:7" ht="12" customHeight="1" x14ac:dyDescent="0.15">
      <c r="A4" s="10"/>
      <c r="B4" s="10"/>
      <c r="C4" s="36"/>
      <c r="D4" s="36"/>
      <c r="E4" s="36"/>
      <c r="F4" s="36"/>
      <c r="G4" s="10"/>
    </row>
    <row r="5" spans="1:7" ht="15" customHeight="1" thickBot="1" x14ac:dyDescent="0.2">
      <c r="A5" s="10"/>
      <c r="B5" s="11"/>
      <c r="C5" s="5"/>
      <c r="D5" s="5"/>
      <c r="E5" s="5"/>
      <c r="F5" s="6" t="s">
        <v>56</v>
      </c>
      <c r="G5" s="5"/>
    </row>
    <row r="6" spans="1:7" ht="20.100000000000001" customHeight="1" thickBot="1" x14ac:dyDescent="0.2">
      <c r="A6" s="10"/>
      <c r="B6" s="10"/>
      <c r="C6" s="7" t="s">
        <v>28</v>
      </c>
      <c r="D6" s="8" t="s">
        <v>45</v>
      </c>
      <c r="E6" s="9" t="s">
        <v>29</v>
      </c>
      <c r="F6" s="8" t="s">
        <v>30</v>
      </c>
      <c r="G6" s="10"/>
    </row>
    <row r="7" spans="1:7" ht="20.100000000000001" customHeight="1" x14ac:dyDescent="0.15">
      <c r="A7" s="10"/>
      <c r="B7" s="10"/>
      <c r="C7" s="59" t="s">
        <v>1</v>
      </c>
      <c r="D7" s="60">
        <v>320000</v>
      </c>
      <c r="E7" s="61" t="s">
        <v>58</v>
      </c>
      <c r="F7" s="60">
        <v>322000</v>
      </c>
      <c r="G7" s="12"/>
    </row>
    <row r="8" spans="1:7" ht="20.100000000000001" customHeight="1" x14ac:dyDescent="0.15">
      <c r="A8" s="10"/>
      <c r="B8" s="10"/>
      <c r="C8" s="62" t="s">
        <v>2</v>
      </c>
      <c r="D8" s="63">
        <v>400000</v>
      </c>
      <c r="E8" s="64" t="s">
        <v>78</v>
      </c>
      <c r="F8" s="63">
        <v>432500</v>
      </c>
      <c r="G8" s="12"/>
    </row>
    <row r="9" spans="1:7" ht="20.100000000000001" customHeight="1" thickBot="1" x14ac:dyDescent="0.2">
      <c r="A9" s="10"/>
      <c r="B9" s="10"/>
      <c r="C9" s="65" t="s">
        <v>31</v>
      </c>
      <c r="D9" s="66">
        <v>20000</v>
      </c>
      <c r="E9" s="67" t="s">
        <v>79</v>
      </c>
      <c r="F9" s="66">
        <v>98117</v>
      </c>
      <c r="G9" s="12"/>
    </row>
    <row r="10" spans="1:7" ht="20.100000000000001" customHeight="1" thickBot="1" x14ac:dyDescent="0.2">
      <c r="A10" s="10"/>
      <c r="B10" s="10"/>
      <c r="C10" s="68" t="s">
        <v>47</v>
      </c>
      <c r="D10" s="69">
        <f>SUM(D7:D9)</f>
        <v>740000</v>
      </c>
      <c r="E10" s="70"/>
      <c r="F10" s="71">
        <f>SUM(F7:F9)</f>
        <v>852617</v>
      </c>
      <c r="G10" s="12"/>
    </row>
    <row r="11" spans="1:7" ht="20.100000000000001" customHeight="1" thickBot="1" x14ac:dyDescent="0.2">
      <c r="A11" s="10"/>
      <c r="B11" s="10"/>
      <c r="C11" s="160"/>
      <c r="D11" s="160"/>
      <c r="E11" s="160"/>
      <c r="F11" s="160"/>
      <c r="G11" s="12"/>
    </row>
    <row r="12" spans="1:7" ht="18" customHeight="1" thickBot="1" x14ac:dyDescent="0.2">
      <c r="A12" s="10"/>
      <c r="B12" s="10"/>
      <c r="C12" s="72" t="s">
        <v>32</v>
      </c>
      <c r="D12" s="73" t="s">
        <v>45</v>
      </c>
      <c r="E12" s="74" t="s">
        <v>29</v>
      </c>
      <c r="F12" s="73" t="s">
        <v>30</v>
      </c>
      <c r="G12" s="12"/>
    </row>
    <row r="13" spans="1:7" ht="20.100000000000001" customHeight="1" x14ac:dyDescent="0.15">
      <c r="A13" s="10"/>
      <c r="B13" s="10"/>
      <c r="C13" s="75" t="s">
        <v>33</v>
      </c>
      <c r="D13" s="76">
        <v>211000</v>
      </c>
      <c r="E13" s="77" t="s">
        <v>100</v>
      </c>
      <c r="F13" s="78">
        <v>131020</v>
      </c>
      <c r="G13" s="12"/>
    </row>
    <row r="14" spans="1:7" ht="20.100000000000001" customHeight="1" x14ac:dyDescent="0.15">
      <c r="A14" s="10"/>
      <c r="B14" s="10"/>
      <c r="C14" s="79"/>
      <c r="D14" s="80"/>
      <c r="E14" s="81" t="s">
        <v>101</v>
      </c>
      <c r="F14" s="60"/>
      <c r="G14" s="12"/>
    </row>
    <row r="15" spans="1:7" ht="20.100000000000001" customHeight="1" x14ac:dyDescent="0.15">
      <c r="A15" s="10"/>
      <c r="B15" s="10"/>
      <c r="C15" s="82" t="s">
        <v>48</v>
      </c>
      <c r="D15" s="83">
        <v>90000</v>
      </c>
      <c r="E15" s="82" t="s">
        <v>66</v>
      </c>
      <c r="F15" s="63">
        <v>38845</v>
      </c>
      <c r="G15" s="12"/>
    </row>
    <row r="16" spans="1:7" ht="20.100000000000001" customHeight="1" x14ac:dyDescent="0.15">
      <c r="A16" s="10"/>
      <c r="B16" s="10"/>
      <c r="C16" s="82" t="s">
        <v>49</v>
      </c>
      <c r="D16" s="83">
        <v>170000</v>
      </c>
      <c r="E16" s="82" t="s">
        <v>118</v>
      </c>
      <c r="F16" s="63">
        <v>171528</v>
      </c>
      <c r="G16" s="12"/>
    </row>
    <row r="17" spans="1:7" ht="20.100000000000001" customHeight="1" x14ac:dyDescent="0.15">
      <c r="A17" s="10"/>
      <c r="B17" s="10"/>
      <c r="C17" s="84" t="s">
        <v>50</v>
      </c>
      <c r="D17" s="85">
        <v>88000</v>
      </c>
      <c r="E17" s="84" t="s">
        <v>80</v>
      </c>
      <c r="F17" s="66">
        <v>69216</v>
      </c>
      <c r="G17" s="12"/>
    </row>
    <row r="18" spans="1:7" ht="20.100000000000001" customHeight="1" x14ac:dyDescent="0.15">
      <c r="A18" s="10"/>
      <c r="B18" s="10"/>
      <c r="C18" s="86"/>
      <c r="D18" s="76"/>
      <c r="E18" s="86" t="s">
        <v>81</v>
      </c>
      <c r="F18" s="78"/>
      <c r="G18" s="12"/>
    </row>
    <row r="19" spans="1:7" ht="20.100000000000001" customHeight="1" x14ac:dyDescent="0.15">
      <c r="A19" s="10"/>
      <c r="B19" s="10"/>
      <c r="C19" s="81"/>
      <c r="D19" s="80"/>
      <c r="E19" s="81" t="s">
        <v>112</v>
      </c>
      <c r="F19" s="60"/>
      <c r="G19" s="12"/>
    </row>
    <row r="20" spans="1:7" ht="20.100000000000001" customHeight="1" x14ac:dyDescent="0.15">
      <c r="A20" s="10"/>
      <c r="B20" s="10"/>
      <c r="C20" s="84" t="s">
        <v>51</v>
      </c>
      <c r="D20" s="85">
        <v>10000</v>
      </c>
      <c r="E20" s="84" t="s">
        <v>77</v>
      </c>
      <c r="F20" s="66">
        <v>22799</v>
      </c>
      <c r="G20" s="12"/>
    </row>
    <row r="21" spans="1:7" ht="20.100000000000001" customHeight="1" x14ac:dyDescent="0.15">
      <c r="A21" s="10"/>
      <c r="B21" s="10"/>
      <c r="C21" s="81"/>
      <c r="D21" s="80"/>
      <c r="E21" s="81" t="s">
        <v>113</v>
      </c>
      <c r="F21" s="60"/>
      <c r="G21" s="12"/>
    </row>
    <row r="22" spans="1:7" ht="20.100000000000001" customHeight="1" x14ac:dyDescent="0.15">
      <c r="A22" s="10"/>
      <c r="B22" s="10"/>
      <c r="C22" s="82" t="s">
        <v>52</v>
      </c>
      <c r="D22" s="87">
        <v>96000</v>
      </c>
      <c r="E22" s="82" t="s">
        <v>104</v>
      </c>
      <c r="F22" s="88">
        <v>96000</v>
      </c>
      <c r="G22" s="12"/>
    </row>
    <row r="23" spans="1:7" ht="20.100000000000001" customHeight="1" x14ac:dyDescent="0.15">
      <c r="A23" s="10"/>
      <c r="B23" s="10"/>
      <c r="C23" s="84" t="s">
        <v>53</v>
      </c>
      <c r="D23" s="85">
        <v>40000</v>
      </c>
      <c r="E23" s="84" t="s">
        <v>67</v>
      </c>
      <c r="F23" s="89">
        <v>14740</v>
      </c>
      <c r="G23" s="12"/>
    </row>
    <row r="24" spans="1:7" ht="20.100000000000001" customHeight="1" x14ac:dyDescent="0.15">
      <c r="A24" s="10"/>
      <c r="B24" s="10"/>
      <c r="C24" s="86"/>
      <c r="D24" s="76"/>
      <c r="E24" s="86" t="s">
        <v>68</v>
      </c>
      <c r="F24" s="112"/>
      <c r="G24" s="12"/>
    </row>
    <row r="25" spans="1:7" ht="20.100000000000001" customHeight="1" x14ac:dyDescent="0.15">
      <c r="A25" s="10"/>
      <c r="B25" s="10"/>
      <c r="C25" s="90" t="s">
        <v>57</v>
      </c>
      <c r="D25" s="63">
        <v>20000</v>
      </c>
      <c r="E25" s="82" t="s">
        <v>114</v>
      </c>
      <c r="F25" s="63">
        <v>22645</v>
      </c>
      <c r="G25" s="12"/>
    </row>
    <row r="26" spans="1:7" ht="20.100000000000001" customHeight="1" x14ac:dyDescent="0.15">
      <c r="A26" s="10"/>
      <c r="B26" s="10"/>
      <c r="C26" s="84" t="s">
        <v>54</v>
      </c>
      <c r="D26" s="85">
        <v>46000</v>
      </c>
      <c r="E26" s="84" t="s">
        <v>71</v>
      </c>
      <c r="F26" s="91">
        <v>39369</v>
      </c>
      <c r="G26" s="12"/>
    </row>
    <row r="27" spans="1:7" ht="20.100000000000001" customHeight="1" x14ac:dyDescent="0.15">
      <c r="A27" s="10"/>
      <c r="B27" s="10"/>
      <c r="C27" s="92"/>
      <c r="D27" s="78"/>
      <c r="E27" s="111" t="s">
        <v>72</v>
      </c>
      <c r="F27" s="93"/>
      <c r="G27" s="12"/>
    </row>
    <row r="28" spans="1:7" ht="20.100000000000001" customHeight="1" x14ac:dyDescent="0.15">
      <c r="A28" s="10"/>
      <c r="B28" s="10"/>
      <c r="C28" s="94"/>
      <c r="D28" s="78"/>
      <c r="E28" s="111" t="s">
        <v>73</v>
      </c>
      <c r="F28" s="95"/>
      <c r="G28" s="12"/>
    </row>
    <row r="29" spans="1:7" ht="20.100000000000001" customHeight="1" x14ac:dyDescent="0.15">
      <c r="A29" s="10"/>
      <c r="B29" s="10"/>
      <c r="C29" s="79"/>
      <c r="D29" s="80"/>
      <c r="E29" s="81" t="s">
        <v>61</v>
      </c>
      <c r="F29" s="96"/>
      <c r="G29" s="15"/>
    </row>
    <row r="30" spans="1:7" ht="20.100000000000001" customHeight="1" x14ac:dyDescent="0.15">
      <c r="A30" s="10"/>
      <c r="B30" s="10"/>
      <c r="C30" s="97" t="s">
        <v>46</v>
      </c>
      <c r="D30" s="85">
        <v>112000</v>
      </c>
      <c r="E30" s="84" t="s">
        <v>62</v>
      </c>
      <c r="F30" s="98">
        <v>86456</v>
      </c>
      <c r="G30" s="12"/>
    </row>
    <row r="31" spans="1:7" ht="20.100000000000001" customHeight="1" x14ac:dyDescent="0.15">
      <c r="A31" s="10"/>
      <c r="B31" s="10"/>
      <c r="C31" s="99"/>
      <c r="D31" s="76"/>
      <c r="E31" s="86" t="s">
        <v>102</v>
      </c>
      <c r="F31" s="95"/>
      <c r="G31" s="12"/>
    </row>
    <row r="32" spans="1:7" ht="20.100000000000001" customHeight="1" x14ac:dyDescent="0.15">
      <c r="A32" s="10"/>
      <c r="B32" s="10"/>
      <c r="C32" s="79"/>
      <c r="D32" s="80"/>
      <c r="E32" s="81" t="s">
        <v>103</v>
      </c>
      <c r="F32" s="100"/>
      <c r="G32" s="12"/>
    </row>
    <row r="33" spans="1:7" ht="20.100000000000001" customHeight="1" x14ac:dyDescent="0.15">
      <c r="A33" s="10"/>
      <c r="B33" s="10"/>
      <c r="C33" s="101" t="s">
        <v>63</v>
      </c>
      <c r="D33" s="76">
        <v>19000</v>
      </c>
      <c r="E33" s="84" t="s">
        <v>69</v>
      </c>
      <c r="F33" s="66">
        <v>15623</v>
      </c>
      <c r="G33" s="12"/>
    </row>
    <row r="34" spans="1:7" ht="20.100000000000001" customHeight="1" x14ac:dyDescent="0.15">
      <c r="A34" s="10"/>
      <c r="B34" s="10"/>
      <c r="C34" s="102"/>
      <c r="D34" s="80"/>
      <c r="E34" s="81" t="s">
        <v>70</v>
      </c>
      <c r="F34" s="100"/>
      <c r="G34" s="12"/>
    </row>
    <row r="35" spans="1:7" ht="20.100000000000001" customHeight="1" x14ac:dyDescent="0.15">
      <c r="A35" s="10"/>
      <c r="B35" s="10"/>
      <c r="C35" s="103" t="s">
        <v>34</v>
      </c>
      <c r="D35" s="104">
        <v>50000</v>
      </c>
      <c r="E35" s="82" t="s">
        <v>55</v>
      </c>
      <c r="F35" s="63">
        <v>39186</v>
      </c>
      <c r="G35" s="12"/>
    </row>
    <row r="36" spans="1:7" ht="20.100000000000001" customHeight="1" thickBot="1" x14ac:dyDescent="0.2">
      <c r="A36" s="10"/>
      <c r="B36" s="10"/>
      <c r="C36" s="86" t="s">
        <v>35</v>
      </c>
      <c r="D36" s="141">
        <v>30000</v>
      </c>
      <c r="E36" s="142"/>
      <c r="F36" s="78">
        <v>0</v>
      </c>
      <c r="G36" s="12"/>
    </row>
    <row r="37" spans="1:7" ht="20.100000000000001" customHeight="1" thickBot="1" x14ac:dyDescent="0.2">
      <c r="A37" s="10"/>
      <c r="B37" s="10"/>
      <c r="C37" s="109" t="s">
        <v>36</v>
      </c>
      <c r="D37" s="143">
        <f>SUM(D13:D36)</f>
        <v>982000</v>
      </c>
      <c r="E37" s="105"/>
      <c r="F37" s="69">
        <f>SUM(F13:F36)</f>
        <v>747427</v>
      </c>
      <c r="G37" s="12"/>
    </row>
    <row r="38" spans="1:7" ht="20.100000000000001" customHeight="1" thickBot="1" x14ac:dyDescent="0.2">
      <c r="A38" s="10"/>
      <c r="B38" s="10"/>
      <c r="C38" s="161"/>
      <c r="D38" s="161"/>
      <c r="E38" s="161"/>
      <c r="F38" s="161"/>
      <c r="G38" s="12"/>
    </row>
    <row r="39" spans="1:7" ht="18" customHeight="1" thickBot="1" x14ac:dyDescent="0.2">
      <c r="A39" s="10"/>
      <c r="B39" s="10"/>
      <c r="C39" s="105" t="s">
        <v>37</v>
      </c>
      <c r="D39" s="106">
        <f>D10-D37</f>
        <v>-242000</v>
      </c>
      <c r="E39" s="107"/>
      <c r="F39" s="108">
        <f>F10-F37</f>
        <v>105190</v>
      </c>
      <c r="G39" s="12"/>
    </row>
    <row r="40" spans="1:7" ht="20.100000000000001" customHeight="1" thickBot="1" x14ac:dyDescent="0.2">
      <c r="A40" s="10"/>
      <c r="B40" s="10"/>
      <c r="C40" s="162"/>
      <c r="D40" s="162"/>
      <c r="E40" s="162"/>
      <c r="F40" s="162"/>
      <c r="G40" s="12"/>
    </row>
    <row r="41" spans="1:7" ht="18" customHeight="1" thickBot="1" x14ac:dyDescent="0.2">
      <c r="A41" s="10"/>
      <c r="B41" s="10"/>
      <c r="C41" s="109" t="s">
        <v>38</v>
      </c>
      <c r="D41" s="110">
        <f>F43</f>
        <v>1203856</v>
      </c>
      <c r="E41" s="105"/>
      <c r="F41" s="110">
        <v>1098666</v>
      </c>
      <c r="G41" s="12"/>
    </row>
    <row r="42" spans="1:7" ht="20.100000000000001" customHeight="1" thickBot="1" x14ac:dyDescent="0.2">
      <c r="A42" s="10"/>
      <c r="B42" s="10"/>
      <c r="C42" s="109" t="s">
        <v>39</v>
      </c>
      <c r="D42" s="106">
        <f>D39</f>
        <v>-242000</v>
      </c>
      <c r="E42" s="105"/>
      <c r="F42" s="108">
        <f>F39</f>
        <v>105190</v>
      </c>
      <c r="G42" s="12"/>
    </row>
    <row r="43" spans="1:7" ht="20.100000000000001" customHeight="1" thickBot="1" x14ac:dyDescent="0.2">
      <c r="A43" s="10"/>
      <c r="B43" s="10"/>
      <c r="C43" s="109" t="s">
        <v>40</v>
      </c>
      <c r="D43" s="144">
        <f>SUM(D41:D42)</f>
        <v>961856</v>
      </c>
      <c r="E43" s="105"/>
      <c r="F43" s="110">
        <f>SUM(F41:F42)</f>
        <v>1203856</v>
      </c>
      <c r="G43" s="12"/>
    </row>
    <row r="44" spans="1:7" ht="20.100000000000001" customHeight="1" x14ac:dyDescent="0.15">
      <c r="A44" s="10"/>
      <c r="B44" s="10"/>
      <c r="C44" s="13"/>
      <c r="D44" s="13"/>
      <c r="E44" s="13"/>
      <c r="F44" s="13"/>
      <c r="G44" s="12"/>
    </row>
    <row r="45" spans="1:7" ht="18" customHeight="1" x14ac:dyDescent="0.15">
      <c r="A45" s="10"/>
      <c r="B45" s="10"/>
      <c r="C45" s="1"/>
      <c r="G45" s="12"/>
    </row>
    <row r="46" spans="1:7" ht="18" customHeight="1" x14ac:dyDescent="0.15">
      <c r="C46" s="3"/>
      <c r="G46" s="2"/>
    </row>
    <row r="47" spans="1:7" ht="18" customHeight="1" x14ac:dyDescent="0.15">
      <c r="E47" t="s">
        <v>120</v>
      </c>
      <c r="G47" s="2"/>
    </row>
  </sheetData>
  <mergeCells count="4">
    <mergeCell ref="C3:F3"/>
    <mergeCell ref="C11:F11"/>
    <mergeCell ref="C38:F38"/>
    <mergeCell ref="C40:F40"/>
  </mergeCells>
  <phoneticPr fontId="3"/>
  <pageMargins left="0.23622047244094491" right="0.23622047244094491" top="0.18" bottom="0.31496062992125984" header="0.14000000000000001" footer="0.31496062992125984"/>
  <pageSetup paperSize="9" orientation="portrait" r:id="rId1"/>
  <ignoredErrors>
    <ignoredError sqref="D42 D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2016年度決算</vt:lpstr>
      <vt:lpstr>2017年度予算案 </vt:lpstr>
      <vt:lpstr>'2016年度決算'!Print_Area</vt:lpstr>
    </vt:vector>
  </TitlesOfParts>
  <Company>FJ-USER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鈴木孝一</cp:lastModifiedBy>
  <cp:lastPrinted>2017-03-26T04:49:40Z</cp:lastPrinted>
  <dcterms:created xsi:type="dcterms:W3CDTF">2013-03-01T06:05:15Z</dcterms:created>
  <dcterms:modified xsi:type="dcterms:W3CDTF">2017-03-26T04:50:15Z</dcterms:modified>
</cp:coreProperties>
</file>